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508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<sst xmlns="http://schemas.openxmlformats.org/spreadsheetml/2006/main" count="68" uniqueCount="51">
  <si>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Player</t>
  </si>
  <si>
    <t>G</t>
  </si>
  <si>
    <t>AB</t>
  </si>
  <si>
    <t>R</t>
  </si>
  <si>
    <t>H</t>
  </si>
  <si>
    <t>2B</t>
  </si>
  <si>
    <t>3B</t>
  </si>
  <si>
    <t>HR</t>
  </si>
  <si>
    <t>RBI</t>
  </si>
  <si>
    <t>BB</t>
  </si>
  <si>
    <t>K</t>
  </si>
  <si>
    <t>SB</t>
  </si>
  <si>
    <t>HBP</t>
  </si>
  <si>
    <t>SAC</t>
  </si>
  <si>
    <t>BA</t>
  </si>
  <si>
    <t>SLG</t>
  </si>
  <si>
    <t>OBP</t>
  </si>
  <si>
    <t>Ash Larsen</t>
  </si>
  <si>
    <t>Corey Grisim</t>
  </si>
  <si>
    <t>Team Total:</t>
  </si>
  <si>
    <t>W</t>
  </si>
  <si>
    <t>L</t>
  </si>
  <si>
    <t>S</t>
  </si>
  <si>
    <t>INN</t>
  </si>
  <si>
    <t>ER</t>
  </si>
  <si>
    <t>ERA</t>
  </si>
  <si>
    <t>OppBA</t>
  </si>
  <si>
    <t>Jason Grimm</t>
  </si>
  <si>
    <t>Kyle Kraska</t>
  </si>
  <si>
    <t>Glenn Parker</t>
  </si>
  <si>
    <t>Kyle Kalina</t>
  </si>
  <si>
    <t>Garrett Delich</t>
  </si>
  <si>
    <t>Dylan Thomas</t>
  </si>
  <si>
    <t>Andrew Lyke</t>
  </si>
  <si>
    <t>TJ Evanson</t>
  </si>
  <si>
    <t>Jake Miller</t>
  </si>
  <si>
    <t>Nick Bentley</t>
  </si>
  <si>
    <t>Grant Gunderson</t>
  </si>
  <si>
    <t>Mike Mehlich</t>
  </si>
  <si>
    <t>Ross Bastyr</t>
  </si>
  <si>
    <t>Ryan Van Dusen</t>
  </si>
  <si>
    <t>Ryan Bastyr</t>
  </si>
  <si>
    <t>OPS</t>
  </si>
  <si>
    <t>Caleb Casey</t>
  </si>
  <si>
    <t>Mike Fredrickson</t>
  </si>
  <si>
    <t>Ben Jensen</t>
  </si>
  <si>
    <t>Andrew Hanson</t>
  </si>
  <si>
    <t>Nick Dorfman</t>
  </si>
  <si>
    <t>Mitch Fredrick</t>
  </si>
  <si>
    <t>2018 Batting Stats (Final Overall)</t>
  </si>
  <si>
    <t>2018 Pitching Stats (Final Overall)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</si>
</sst>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2" fontId="0" fillId="0" borderId="0" xfId="42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3" fontId="0" fillId="0" borderId="0" xfId="42" applyAlignment="1">
      <alignment/>
    </xf>
    <xf numFmtId="2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2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12" fontId="0" fillId="0" borderId="0" xfId="42" applyNumberFormat="1" applyFont="1" applyFill="1" applyAlignment="1">
      <alignment horizontal="center" vertical="top"/>
    </xf>
    <xf numFmtId="12" fontId="0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55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23.57421875" style="0" bestFit="1" customWidth="1"/>
    <col min="2" max="2" width="5.140625" style="0" customWidth="1"/>
    <col min="3" max="5" width="6.140625" style="0" customWidth="1"/>
    <col min="6" max="6" width="7.421875" style="0" customWidth="1"/>
    <col min="7" max="14" width="6.140625" style="0" customWidth="1"/>
    <col min="15" max="15" width="7.28125" style="0" customWidth="1"/>
    <col min="16" max="17" width="7.8515625" style="0" customWidth="1"/>
    <col min="18" max="18" width="7.57421875" style="0" customWidth="1"/>
  </cols>
  <sheetData>
    <row r="1" spans="1:20" ht="12.75">
      <c r="A1" s="1" t="s">
        <v>49</v>
      </c>
      <c r="B1" s="1"/>
      <c r="T1" s="5"/>
    </row>
    <row r="3" spans="1:18" s="3" customFormat="1" ht="13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42</v>
      </c>
    </row>
    <row r="4" spans="1:18" ht="12.75">
      <c r="A4" t="s">
        <v>17</v>
      </c>
      <c r="B4" s="4">
        <v>39</v>
      </c>
      <c r="C4" s="4">
        <v>125</v>
      </c>
      <c r="D4" s="4">
        <v>22</v>
      </c>
      <c r="E4" s="4">
        <v>48</v>
      </c>
      <c r="F4" s="4">
        <v>5</v>
      </c>
      <c r="G4" s="4">
        <v>0</v>
      </c>
      <c r="H4" s="4">
        <v>2</v>
      </c>
      <c r="I4" s="4">
        <v>25</v>
      </c>
      <c r="J4" s="4">
        <v>14</v>
      </c>
      <c r="K4" s="4">
        <v>15</v>
      </c>
      <c r="L4" s="4">
        <v>1</v>
      </c>
      <c r="M4" s="4">
        <v>7</v>
      </c>
      <c r="N4" s="4">
        <v>2</v>
      </c>
      <c r="O4" s="5">
        <f aca="true" t="shared" si="0" ref="O4:O16">E4/C4</f>
        <v>0.384</v>
      </c>
      <c r="P4" s="5">
        <f aca="true" t="shared" si="1" ref="P4:P16">((E4-F4-G4-H4)+(F4*2)+(G4*3)+(H4*4))/C4</f>
        <v>0.472</v>
      </c>
      <c r="Q4" s="6">
        <f aca="true" t="shared" si="2" ref="Q4:Q16">(E4+J4+M4)/(C4+J4+M4)</f>
        <v>0.4726027397260274</v>
      </c>
      <c r="R4" s="6">
        <f>P4+Q4</f>
        <v>0.9446027397260274</v>
      </c>
    </row>
    <row r="5" spans="1:18" ht="12.75">
      <c r="A5" t="s">
        <v>34</v>
      </c>
      <c r="B5" s="4">
        <v>40</v>
      </c>
      <c r="C5" s="4">
        <v>157</v>
      </c>
      <c r="D5" s="4">
        <v>44</v>
      </c>
      <c r="E5" s="4">
        <v>58</v>
      </c>
      <c r="F5" s="4">
        <v>10</v>
      </c>
      <c r="G5" s="4">
        <v>0</v>
      </c>
      <c r="H5" s="4">
        <v>13</v>
      </c>
      <c r="I5" s="4">
        <v>48</v>
      </c>
      <c r="J5" s="4">
        <v>12</v>
      </c>
      <c r="K5" s="4">
        <v>20</v>
      </c>
      <c r="L5" s="4">
        <v>4</v>
      </c>
      <c r="M5" s="4">
        <v>6</v>
      </c>
      <c r="N5" s="4">
        <v>2</v>
      </c>
      <c r="O5" s="5">
        <f t="shared" si="0"/>
        <v>0.36942675159235666</v>
      </c>
      <c r="P5" s="5">
        <f t="shared" si="1"/>
        <v>0.6815286624203821</v>
      </c>
      <c r="Q5" s="6">
        <f t="shared" si="2"/>
        <v>0.4342857142857143</v>
      </c>
      <c r="R5" s="6">
        <f>(P5+Q5)</f>
        <v>1.1158143767060964</v>
      </c>
    </row>
    <row r="6" spans="1:18" ht="12.75">
      <c r="A6" t="s">
        <v>32</v>
      </c>
      <c r="B6" s="4">
        <v>37</v>
      </c>
      <c r="C6" s="4">
        <v>141</v>
      </c>
      <c r="D6" s="4">
        <v>42</v>
      </c>
      <c r="E6" s="4">
        <v>49</v>
      </c>
      <c r="F6" s="4">
        <v>10</v>
      </c>
      <c r="G6" s="4">
        <v>0</v>
      </c>
      <c r="H6" s="4">
        <v>7</v>
      </c>
      <c r="I6" s="4">
        <v>27</v>
      </c>
      <c r="J6" s="4">
        <v>24</v>
      </c>
      <c r="K6" s="4">
        <v>26</v>
      </c>
      <c r="L6" s="4">
        <v>9</v>
      </c>
      <c r="M6" s="4">
        <v>4</v>
      </c>
      <c r="N6" s="4">
        <v>1</v>
      </c>
      <c r="O6" s="5">
        <f t="shared" si="0"/>
        <v>0.3475177304964539</v>
      </c>
      <c r="P6" s="5">
        <f t="shared" si="1"/>
        <v>0.5673758865248227</v>
      </c>
      <c r="Q6" s="6">
        <f t="shared" si="2"/>
        <v>0.4556213017751479</v>
      </c>
      <c r="R6" s="6">
        <f>P6+Q6</f>
        <v>1.0229971882999707</v>
      </c>
    </row>
    <row r="7" spans="1:18" ht="12.75">
      <c r="A7" t="s">
        <v>41</v>
      </c>
      <c r="B7" s="4">
        <v>34</v>
      </c>
      <c r="C7" s="4">
        <v>92</v>
      </c>
      <c r="D7" s="4">
        <v>13</v>
      </c>
      <c r="E7" s="4">
        <v>31</v>
      </c>
      <c r="F7" s="4">
        <v>2</v>
      </c>
      <c r="G7" s="4">
        <v>0</v>
      </c>
      <c r="H7" s="4">
        <v>0</v>
      </c>
      <c r="I7" s="4">
        <v>13</v>
      </c>
      <c r="J7" s="4">
        <v>4</v>
      </c>
      <c r="K7" s="4">
        <v>10</v>
      </c>
      <c r="L7" s="4">
        <v>3</v>
      </c>
      <c r="M7" s="4">
        <v>4</v>
      </c>
      <c r="N7" s="4">
        <v>2</v>
      </c>
      <c r="O7" s="5">
        <f t="shared" si="0"/>
        <v>0.33695652173913043</v>
      </c>
      <c r="P7" s="5">
        <f t="shared" si="1"/>
        <v>0.358695652173913</v>
      </c>
      <c r="Q7" s="6">
        <f t="shared" si="2"/>
        <v>0.39</v>
      </c>
      <c r="R7" s="6">
        <f>P7+Q7</f>
        <v>0.748695652173913</v>
      </c>
    </row>
    <row r="8" spans="1:18" ht="12.75">
      <c r="A8" t="s">
        <v>27</v>
      </c>
      <c r="B8" s="4">
        <v>38</v>
      </c>
      <c r="C8" s="4">
        <v>139</v>
      </c>
      <c r="D8" s="4">
        <v>22</v>
      </c>
      <c r="E8" s="4">
        <v>42</v>
      </c>
      <c r="F8" s="4">
        <v>13</v>
      </c>
      <c r="G8" s="4">
        <v>0</v>
      </c>
      <c r="H8" s="4">
        <v>4</v>
      </c>
      <c r="I8" s="4">
        <v>30</v>
      </c>
      <c r="J8" s="4">
        <v>14</v>
      </c>
      <c r="K8" s="4">
        <v>18</v>
      </c>
      <c r="L8" s="4">
        <v>0</v>
      </c>
      <c r="M8" s="4">
        <v>2</v>
      </c>
      <c r="N8" s="4">
        <v>2</v>
      </c>
      <c r="O8" s="5">
        <f t="shared" si="0"/>
        <v>0.302158273381295</v>
      </c>
      <c r="P8" s="5">
        <f t="shared" si="1"/>
        <v>0.48201438848920863</v>
      </c>
      <c r="Q8" s="6">
        <f t="shared" si="2"/>
        <v>0.3741935483870968</v>
      </c>
      <c r="R8" s="6">
        <f>P8+Q8</f>
        <v>0.8562079368763054</v>
      </c>
    </row>
    <row r="9" spans="1:18" ht="12.75">
      <c r="A9" t="s">
        <v>35</v>
      </c>
      <c r="B9" s="4">
        <v>31</v>
      </c>
      <c r="C9" s="4">
        <v>111</v>
      </c>
      <c r="D9" s="4">
        <v>20</v>
      </c>
      <c r="E9" s="4">
        <v>32</v>
      </c>
      <c r="F9" s="4">
        <v>6</v>
      </c>
      <c r="G9" s="4">
        <v>1</v>
      </c>
      <c r="H9" s="4">
        <v>0</v>
      </c>
      <c r="I9" s="4">
        <v>9</v>
      </c>
      <c r="J9" s="4">
        <v>5</v>
      </c>
      <c r="K9" s="4">
        <v>27</v>
      </c>
      <c r="L9" s="4">
        <v>2</v>
      </c>
      <c r="M9" s="4">
        <v>3</v>
      </c>
      <c r="N9" s="4">
        <v>3</v>
      </c>
      <c r="O9" s="5">
        <f t="shared" si="0"/>
        <v>0.2882882882882883</v>
      </c>
      <c r="P9" s="5">
        <f t="shared" si="1"/>
        <v>0.36036036036036034</v>
      </c>
      <c r="Q9" s="6">
        <f t="shared" si="2"/>
        <v>0.33613445378151263</v>
      </c>
      <c r="R9" s="6">
        <f>P9+Q9</f>
        <v>0.696494814141873</v>
      </c>
    </row>
    <row r="10" spans="1:18" ht="12.75">
      <c r="A10" t="s">
        <v>45</v>
      </c>
      <c r="B10" s="4">
        <v>15</v>
      </c>
      <c r="C10" s="4">
        <v>35</v>
      </c>
      <c r="D10" s="4">
        <v>4</v>
      </c>
      <c r="E10" s="4">
        <v>10</v>
      </c>
      <c r="F10" s="4">
        <v>3</v>
      </c>
      <c r="G10" s="4">
        <v>0</v>
      </c>
      <c r="H10" s="4">
        <v>0</v>
      </c>
      <c r="I10" s="4">
        <v>7</v>
      </c>
      <c r="J10" s="4">
        <v>6</v>
      </c>
      <c r="K10" s="4">
        <v>6</v>
      </c>
      <c r="L10" s="4">
        <v>1</v>
      </c>
      <c r="M10" s="4">
        <v>0</v>
      </c>
      <c r="N10" s="4">
        <v>2</v>
      </c>
      <c r="O10" s="5">
        <f t="shared" si="0"/>
        <v>0.2857142857142857</v>
      </c>
      <c r="P10" s="5">
        <f t="shared" si="1"/>
        <v>0.37142857142857144</v>
      </c>
      <c r="Q10" s="6">
        <f t="shared" si="2"/>
        <v>0.3902439024390244</v>
      </c>
      <c r="R10" s="6">
        <f>(P10+Q10)</f>
        <v>0.7616724738675958</v>
      </c>
    </row>
    <row r="11" spans="1:18" ht="12.75">
      <c r="A11" t="s">
        <v>48</v>
      </c>
      <c r="B11" s="4">
        <v>25</v>
      </c>
      <c r="C11" s="4">
        <v>94</v>
      </c>
      <c r="D11" s="4">
        <v>13</v>
      </c>
      <c r="E11" s="4">
        <v>25</v>
      </c>
      <c r="F11" s="4">
        <v>5</v>
      </c>
      <c r="G11" s="4">
        <v>2</v>
      </c>
      <c r="H11" s="4">
        <v>1</v>
      </c>
      <c r="I11" s="4">
        <v>18</v>
      </c>
      <c r="J11" s="4">
        <v>15</v>
      </c>
      <c r="K11" s="4">
        <v>28</v>
      </c>
      <c r="L11" s="4">
        <v>5</v>
      </c>
      <c r="M11" s="4">
        <v>1</v>
      </c>
      <c r="N11" s="4">
        <v>3</v>
      </c>
      <c r="O11" s="5">
        <f t="shared" si="0"/>
        <v>0.26595744680851063</v>
      </c>
      <c r="P11" s="5">
        <f t="shared" si="1"/>
        <v>0.39361702127659576</v>
      </c>
      <c r="Q11" s="6">
        <f t="shared" si="2"/>
        <v>0.37272727272727274</v>
      </c>
      <c r="R11" s="6">
        <f aca="true" t="shared" si="3" ref="R11:R16">P11+Q11</f>
        <v>0.7663442940038685</v>
      </c>
    </row>
    <row r="12" spans="1:18" ht="12.75">
      <c r="A12" t="s">
        <v>28</v>
      </c>
      <c r="B12" s="4">
        <v>37</v>
      </c>
      <c r="C12" s="4">
        <v>121</v>
      </c>
      <c r="D12" s="4">
        <v>27</v>
      </c>
      <c r="E12" s="4">
        <v>32</v>
      </c>
      <c r="F12" s="4">
        <v>11</v>
      </c>
      <c r="G12" s="4">
        <v>0</v>
      </c>
      <c r="H12" s="4">
        <v>2</v>
      </c>
      <c r="I12" s="4">
        <v>18</v>
      </c>
      <c r="J12" s="4">
        <v>23</v>
      </c>
      <c r="K12" s="4">
        <v>32</v>
      </c>
      <c r="L12" s="4">
        <v>5</v>
      </c>
      <c r="M12" s="4">
        <v>4</v>
      </c>
      <c r="N12" s="4">
        <v>5</v>
      </c>
      <c r="O12" s="5">
        <f t="shared" si="0"/>
        <v>0.2644628099173554</v>
      </c>
      <c r="P12" s="5">
        <f t="shared" si="1"/>
        <v>0.4049586776859504</v>
      </c>
      <c r="Q12" s="6">
        <f t="shared" si="2"/>
        <v>0.39864864864864863</v>
      </c>
      <c r="R12" s="6">
        <f t="shared" si="3"/>
        <v>0.8036073263345991</v>
      </c>
    </row>
    <row r="13" spans="1:18" ht="12.75">
      <c r="A13" t="s">
        <v>30</v>
      </c>
      <c r="B13" s="4">
        <v>38</v>
      </c>
      <c r="C13" s="4">
        <v>105</v>
      </c>
      <c r="D13" s="4">
        <v>16</v>
      </c>
      <c r="E13" s="4">
        <v>26</v>
      </c>
      <c r="F13" s="4">
        <v>2</v>
      </c>
      <c r="G13" s="4">
        <v>0</v>
      </c>
      <c r="H13" s="4">
        <v>1</v>
      </c>
      <c r="I13" s="4">
        <v>14</v>
      </c>
      <c r="J13" s="4">
        <v>12</v>
      </c>
      <c r="K13" s="4">
        <v>28</v>
      </c>
      <c r="L13" s="4">
        <v>2</v>
      </c>
      <c r="M13" s="4">
        <v>9</v>
      </c>
      <c r="N13" s="4">
        <v>5</v>
      </c>
      <c r="O13" s="5">
        <f t="shared" si="0"/>
        <v>0.24761904761904763</v>
      </c>
      <c r="P13" s="5">
        <f t="shared" si="1"/>
        <v>0.29523809523809524</v>
      </c>
      <c r="Q13" s="6">
        <f t="shared" si="2"/>
        <v>0.373015873015873</v>
      </c>
      <c r="R13" s="6">
        <f t="shared" si="3"/>
        <v>0.6682539682539683</v>
      </c>
    </row>
    <row r="14" spans="1:18" ht="12.75">
      <c r="A14" t="s">
        <v>46</v>
      </c>
      <c r="B14" s="4">
        <v>28</v>
      </c>
      <c r="C14" s="4">
        <v>105</v>
      </c>
      <c r="D14" s="4">
        <v>19</v>
      </c>
      <c r="E14" s="4">
        <v>25</v>
      </c>
      <c r="F14" s="4">
        <v>4</v>
      </c>
      <c r="G14" s="4">
        <v>2</v>
      </c>
      <c r="H14" s="4">
        <v>2</v>
      </c>
      <c r="I14" s="4">
        <v>14</v>
      </c>
      <c r="J14" s="4">
        <v>7</v>
      </c>
      <c r="K14" s="4">
        <v>24</v>
      </c>
      <c r="L14" s="4">
        <v>4</v>
      </c>
      <c r="M14" s="4">
        <v>2</v>
      </c>
      <c r="N14" s="4">
        <v>1</v>
      </c>
      <c r="O14" s="5">
        <f t="shared" si="0"/>
        <v>0.23809523809523808</v>
      </c>
      <c r="P14" s="5">
        <f t="shared" si="1"/>
        <v>0.37142857142857144</v>
      </c>
      <c r="Q14" s="6">
        <f t="shared" si="2"/>
        <v>0.2982456140350877</v>
      </c>
      <c r="R14" s="6">
        <f t="shared" si="3"/>
        <v>0.6696741854636592</v>
      </c>
    </row>
    <row r="15" spans="1:18" ht="12.75">
      <c r="A15" t="s">
        <v>40</v>
      </c>
      <c r="B15" s="4">
        <v>29</v>
      </c>
      <c r="C15" s="4">
        <v>56</v>
      </c>
      <c r="D15" s="4">
        <v>13</v>
      </c>
      <c r="E15" s="4">
        <v>13</v>
      </c>
      <c r="F15" s="4">
        <v>1</v>
      </c>
      <c r="G15" s="4">
        <v>0</v>
      </c>
      <c r="H15" s="4">
        <v>0</v>
      </c>
      <c r="I15" s="4">
        <v>9</v>
      </c>
      <c r="J15" s="4">
        <v>10</v>
      </c>
      <c r="K15" s="4">
        <v>15</v>
      </c>
      <c r="L15" s="4">
        <v>1</v>
      </c>
      <c r="M15" s="4">
        <v>8</v>
      </c>
      <c r="N15" s="4">
        <v>1</v>
      </c>
      <c r="O15" s="5">
        <f t="shared" si="0"/>
        <v>0.23214285714285715</v>
      </c>
      <c r="P15" s="5">
        <f t="shared" si="1"/>
        <v>0.25</v>
      </c>
      <c r="Q15" s="6">
        <f t="shared" si="2"/>
        <v>0.4189189189189189</v>
      </c>
      <c r="R15" s="6">
        <f t="shared" si="3"/>
        <v>0.6689189189189189</v>
      </c>
    </row>
    <row r="16" spans="1:18" ht="12.75">
      <c r="A16" t="s">
        <v>44</v>
      </c>
      <c r="B16" s="4">
        <v>19</v>
      </c>
      <c r="C16" s="4">
        <v>50</v>
      </c>
      <c r="D16" s="4">
        <v>9</v>
      </c>
      <c r="E16" s="4">
        <v>11</v>
      </c>
      <c r="F16" s="4">
        <v>4</v>
      </c>
      <c r="G16" s="4">
        <v>0</v>
      </c>
      <c r="H16" s="4">
        <v>0</v>
      </c>
      <c r="I16" s="4">
        <v>4</v>
      </c>
      <c r="J16" s="4">
        <v>9</v>
      </c>
      <c r="K16" s="4">
        <v>8</v>
      </c>
      <c r="L16" s="4">
        <v>2</v>
      </c>
      <c r="M16" s="4">
        <v>0</v>
      </c>
      <c r="N16" s="4">
        <v>0</v>
      </c>
      <c r="O16" s="5">
        <f t="shared" si="0"/>
        <v>0.22</v>
      </c>
      <c r="P16" s="5">
        <f t="shared" si="1"/>
        <v>0.3</v>
      </c>
      <c r="Q16" s="6">
        <f t="shared" si="2"/>
        <v>0.3389830508474576</v>
      </c>
      <c r="R16" s="6">
        <f t="shared" si="3"/>
        <v>0.6389830508474577</v>
      </c>
    </row>
    <row r="17" spans="2:18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5"/>
      <c r="Q17" s="6"/>
      <c r="R17" s="6"/>
    </row>
    <row r="18" spans="1:18" ht="12.75">
      <c r="A18" t="s">
        <v>36</v>
      </c>
      <c r="B18" s="4">
        <v>2</v>
      </c>
      <c r="C18" s="4">
        <v>1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5">
        <f>E18/C18</f>
        <v>1</v>
      </c>
      <c r="P18" s="5">
        <f>((E18-F18-G18-H18)+(F18*2)+(G18*3)+(H18*4))/C18</f>
        <v>1</v>
      </c>
      <c r="Q18" s="6">
        <f>(E18+J18+M18)/(C18+J18+M18)</f>
        <v>1</v>
      </c>
      <c r="R18" s="6">
        <f>P18+Q18</f>
        <v>2</v>
      </c>
    </row>
    <row r="19" spans="1:18" ht="12.75">
      <c r="A19" t="s">
        <v>38</v>
      </c>
      <c r="B19" s="4">
        <v>3</v>
      </c>
      <c r="C19" s="4">
        <v>6</v>
      </c>
      <c r="D19" s="4">
        <v>2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2</v>
      </c>
      <c r="K19" s="4">
        <v>1</v>
      </c>
      <c r="L19" s="4">
        <v>0</v>
      </c>
      <c r="M19" s="4">
        <v>0</v>
      </c>
      <c r="N19" s="4">
        <v>0</v>
      </c>
      <c r="O19" s="5">
        <f>E19/C19</f>
        <v>0.3333333333333333</v>
      </c>
      <c r="P19" s="5">
        <f>((E19-F19-G19-H19)+(F19*2)+(G19*3)+(H19*4))/C19</f>
        <v>0.3333333333333333</v>
      </c>
      <c r="Q19" s="6">
        <f>(E19+J19+M19)/(C19+J19+M19)</f>
        <v>0.5</v>
      </c>
      <c r="R19" s="6">
        <f>P19+Q19</f>
        <v>0.8333333333333333</v>
      </c>
    </row>
    <row r="20" spans="1:18" ht="12.75">
      <c r="A20" t="s">
        <v>29</v>
      </c>
      <c r="B20" s="4">
        <v>5</v>
      </c>
      <c r="C20" s="4">
        <v>7</v>
      </c>
      <c r="D20" s="4">
        <v>2</v>
      </c>
      <c r="E20" s="4">
        <v>2</v>
      </c>
      <c r="F20" s="4">
        <v>0</v>
      </c>
      <c r="G20" s="4">
        <v>0</v>
      </c>
      <c r="H20" s="4">
        <v>0</v>
      </c>
      <c r="I20" s="4">
        <v>4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5">
        <f>E20/C20</f>
        <v>0.2857142857142857</v>
      </c>
      <c r="P20" s="5">
        <f>((E20-F20-G20-H20)+(F20*2)+(G20*3)+(H20*4))/C20</f>
        <v>0.2857142857142857</v>
      </c>
      <c r="Q20" s="6">
        <f>(E20+J20+M20)/(C20+J20+M20)</f>
        <v>0.4444444444444444</v>
      </c>
      <c r="R20" s="6">
        <f>P20+Q20</f>
        <v>0.7301587301587301</v>
      </c>
    </row>
    <row r="21" spans="1:18" ht="12.75">
      <c r="A21" t="s">
        <v>18</v>
      </c>
      <c r="B21" s="4">
        <v>12</v>
      </c>
      <c r="C21" s="4">
        <v>19</v>
      </c>
      <c r="D21" s="4">
        <v>5</v>
      </c>
      <c r="E21" s="4">
        <v>2</v>
      </c>
      <c r="F21" s="4">
        <v>0</v>
      </c>
      <c r="G21" s="4">
        <v>0</v>
      </c>
      <c r="H21" s="4">
        <v>0</v>
      </c>
      <c r="I21" s="4">
        <v>1</v>
      </c>
      <c r="J21" s="4">
        <v>5</v>
      </c>
      <c r="K21" s="4">
        <v>6</v>
      </c>
      <c r="L21" s="4">
        <v>0</v>
      </c>
      <c r="M21" s="4">
        <v>0</v>
      </c>
      <c r="N21" s="4">
        <v>0</v>
      </c>
      <c r="O21" s="5">
        <f>E21/C21</f>
        <v>0.10526315789473684</v>
      </c>
      <c r="P21" s="5">
        <f>((E21-F21-G21-H21)+(F21*2)+(G21*3)+(H21*4))/C21</f>
        <v>0.10526315789473684</v>
      </c>
      <c r="Q21" s="6">
        <f>(E21+J21+M21)/(C21+J21+M21)</f>
        <v>0.2916666666666667</v>
      </c>
      <c r="R21" s="6">
        <f>P21+Q21</f>
        <v>0.3969298245614035</v>
      </c>
    </row>
    <row r="22" spans="1:18" ht="12.75">
      <c r="A22" t="s">
        <v>31</v>
      </c>
      <c r="B22" s="4">
        <v>6</v>
      </c>
      <c r="C22" s="4">
        <v>16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3</v>
      </c>
      <c r="K22" s="4">
        <v>7</v>
      </c>
      <c r="L22" s="4">
        <v>0</v>
      </c>
      <c r="M22" s="4">
        <v>1</v>
      </c>
      <c r="N22" s="4">
        <v>0</v>
      </c>
      <c r="O22" s="5">
        <f>E22/C22</f>
        <v>0</v>
      </c>
      <c r="P22" s="5">
        <f>((E22-F22-G22-H22)+(F22*2)+(G22*3)+(H22*4))/C22</f>
        <v>0</v>
      </c>
      <c r="Q22" s="6">
        <f>(E22+J22+M22)/(C22+J22+M22)</f>
        <v>0.2</v>
      </c>
      <c r="R22" s="6">
        <f>P22+Q22</f>
        <v>0.2</v>
      </c>
    </row>
    <row r="23" spans="2:17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6"/>
    </row>
    <row r="24" spans="1:18" ht="12.75">
      <c r="A24" s="1" t="s">
        <v>19</v>
      </c>
      <c r="B24" s="1"/>
      <c r="C24" s="1">
        <f aca="true" t="shared" si="4" ref="C24:N24">SUM(C4:C23)</f>
        <v>1380</v>
      </c>
      <c r="D24" s="1">
        <f t="shared" si="4"/>
        <v>275</v>
      </c>
      <c r="E24" s="1">
        <f t="shared" si="4"/>
        <v>409</v>
      </c>
      <c r="F24" s="1">
        <f t="shared" si="4"/>
        <v>76</v>
      </c>
      <c r="G24" s="1">
        <f t="shared" si="4"/>
        <v>5</v>
      </c>
      <c r="H24" s="1">
        <f t="shared" si="4"/>
        <v>32</v>
      </c>
      <c r="I24" s="1">
        <f t="shared" si="4"/>
        <v>242</v>
      </c>
      <c r="J24" s="1">
        <f t="shared" si="4"/>
        <v>168</v>
      </c>
      <c r="K24" s="1">
        <f t="shared" si="4"/>
        <v>271</v>
      </c>
      <c r="L24" s="1">
        <f t="shared" si="4"/>
        <v>39</v>
      </c>
      <c r="M24" s="1">
        <f t="shared" si="4"/>
        <v>51</v>
      </c>
      <c r="N24" s="1">
        <f t="shared" si="4"/>
        <v>29</v>
      </c>
      <c r="O24" s="7">
        <f>E24/C24</f>
        <v>0.29637681159420287</v>
      </c>
      <c r="P24" s="7">
        <f>((E24-F24-G24-H24)+(F24*2)+(G24*3)+(H24*4))/C24</f>
        <v>0.4282608695652174</v>
      </c>
      <c r="Q24" s="7">
        <f>(E24+J24+M24)/(C24+J24+M24)</f>
        <v>0.39274546591619763</v>
      </c>
      <c r="R24" s="7">
        <f>P24+Q24</f>
        <v>0.821006335481415</v>
      </c>
    </row>
    <row r="27" ht="12.75">
      <c r="A27" s="1" t="s">
        <v>50</v>
      </c>
    </row>
    <row r="29" spans="1:18" ht="13.5" thickBot="1">
      <c r="A29" s="2" t="s">
        <v>0</v>
      </c>
      <c r="B29" s="2" t="s">
        <v>1</v>
      </c>
      <c r="C29" s="2" t="s">
        <v>20</v>
      </c>
      <c r="D29" s="2" t="s">
        <v>21</v>
      </c>
      <c r="E29" s="2" t="s">
        <v>22</v>
      </c>
      <c r="F29" s="2" t="s">
        <v>23</v>
      </c>
      <c r="G29" s="2" t="s">
        <v>2</v>
      </c>
      <c r="H29" s="2" t="s">
        <v>4</v>
      </c>
      <c r="I29" s="2" t="s">
        <v>5</v>
      </c>
      <c r="J29" s="2" t="s">
        <v>6</v>
      </c>
      <c r="K29" s="2" t="s">
        <v>7</v>
      </c>
      <c r="L29" s="2" t="s">
        <v>3</v>
      </c>
      <c r="M29" s="2" t="s">
        <v>24</v>
      </c>
      <c r="N29" s="2" t="s">
        <v>10</v>
      </c>
      <c r="O29" s="2" t="s">
        <v>9</v>
      </c>
      <c r="P29" s="2" t="s">
        <v>12</v>
      </c>
      <c r="Q29" s="2" t="s">
        <v>25</v>
      </c>
      <c r="R29" s="2" t="s">
        <v>26</v>
      </c>
    </row>
    <row r="30" spans="1:18" ht="12.75">
      <c r="A30" t="s">
        <v>37</v>
      </c>
      <c r="B30" s="8">
        <v>12</v>
      </c>
      <c r="C30" s="8">
        <v>7</v>
      </c>
      <c r="D30" s="8">
        <v>2</v>
      </c>
      <c r="E30" s="8">
        <v>0</v>
      </c>
      <c r="F30" s="9">
        <v>58</v>
      </c>
      <c r="G30" s="8">
        <v>225</v>
      </c>
      <c r="H30" s="8">
        <v>48</v>
      </c>
      <c r="I30" s="8">
        <v>8</v>
      </c>
      <c r="J30" s="8">
        <v>0</v>
      </c>
      <c r="K30" s="8">
        <v>3</v>
      </c>
      <c r="L30" s="8">
        <v>31</v>
      </c>
      <c r="M30" s="8">
        <v>21</v>
      </c>
      <c r="N30" s="8">
        <v>73</v>
      </c>
      <c r="O30" s="8">
        <v>27</v>
      </c>
      <c r="P30" s="8">
        <v>3</v>
      </c>
      <c r="Q30" s="10">
        <f aca="true" t="shared" si="5" ref="Q30:Q39">M30/F30*9</f>
        <v>3.2586206896551726</v>
      </c>
      <c r="R30" s="5">
        <f aca="true" t="shared" si="6" ref="R30:R39">H30/G30</f>
        <v>0.21333333333333335</v>
      </c>
    </row>
    <row r="31" spans="1:18" ht="12.75">
      <c r="A31" t="s">
        <v>38</v>
      </c>
      <c r="B31" s="8">
        <v>15</v>
      </c>
      <c r="C31" s="8">
        <v>5</v>
      </c>
      <c r="D31" s="8">
        <v>5</v>
      </c>
      <c r="E31" s="8">
        <v>0</v>
      </c>
      <c r="F31" s="9">
        <v>84.66666666666667</v>
      </c>
      <c r="G31" s="8">
        <v>336</v>
      </c>
      <c r="H31" s="8">
        <v>80</v>
      </c>
      <c r="I31" s="8">
        <v>15</v>
      </c>
      <c r="J31" s="8">
        <v>1</v>
      </c>
      <c r="K31" s="8">
        <v>2</v>
      </c>
      <c r="L31" s="8">
        <v>40</v>
      </c>
      <c r="M31" s="8">
        <v>23</v>
      </c>
      <c r="N31" s="8">
        <v>98</v>
      </c>
      <c r="O31" s="8">
        <v>14</v>
      </c>
      <c r="P31" s="8">
        <v>4</v>
      </c>
      <c r="Q31" s="10">
        <f t="shared" si="5"/>
        <v>2.444881889763779</v>
      </c>
      <c r="R31" s="5">
        <f t="shared" si="6"/>
        <v>0.23809523809523808</v>
      </c>
    </row>
    <row r="32" spans="1:18" ht="12.75">
      <c r="A32" t="s">
        <v>29</v>
      </c>
      <c r="B32" s="8">
        <v>13</v>
      </c>
      <c r="C32" s="8">
        <v>4</v>
      </c>
      <c r="D32" s="8">
        <v>3</v>
      </c>
      <c r="E32" s="8">
        <v>0</v>
      </c>
      <c r="F32" s="9">
        <v>54.333333333333336</v>
      </c>
      <c r="G32" s="8">
        <v>244</v>
      </c>
      <c r="H32" s="8">
        <v>69</v>
      </c>
      <c r="I32" s="8">
        <v>15</v>
      </c>
      <c r="J32" s="8">
        <v>0</v>
      </c>
      <c r="K32" s="8">
        <v>3</v>
      </c>
      <c r="L32" s="8">
        <v>35</v>
      </c>
      <c r="M32" s="8">
        <v>20</v>
      </c>
      <c r="N32" s="8">
        <v>57</v>
      </c>
      <c r="O32" s="8">
        <v>27</v>
      </c>
      <c r="P32" s="8">
        <v>1</v>
      </c>
      <c r="Q32" s="10">
        <f t="shared" si="5"/>
        <v>3.312883435582822</v>
      </c>
      <c r="R32" s="5">
        <f t="shared" si="6"/>
        <v>0.2827868852459016</v>
      </c>
    </row>
    <row r="33" spans="1:18" ht="12.75">
      <c r="A33" t="s">
        <v>32</v>
      </c>
      <c r="B33" s="8">
        <v>16</v>
      </c>
      <c r="C33" s="8">
        <v>3</v>
      </c>
      <c r="D33" s="8">
        <v>1</v>
      </c>
      <c r="E33" s="8">
        <v>7</v>
      </c>
      <c r="F33" s="9">
        <v>25</v>
      </c>
      <c r="G33" s="8">
        <v>88</v>
      </c>
      <c r="H33" s="8">
        <v>16</v>
      </c>
      <c r="I33" s="8">
        <v>2</v>
      </c>
      <c r="J33" s="8">
        <v>0</v>
      </c>
      <c r="K33" s="8">
        <v>0</v>
      </c>
      <c r="L33" s="8">
        <v>3</v>
      </c>
      <c r="M33" s="8">
        <v>3</v>
      </c>
      <c r="N33" s="8">
        <v>49</v>
      </c>
      <c r="O33" s="8">
        <v>1</v>
      </c>
      <c r="P33" s="8">
        <v>2</v>
      </c>
      <c r="Q33" s="10">
        <f t="shared" si="5"/>
        <v>1.08</v>
      </c>
      <c r="R33" s="5">
        <f t="shared" si="6"/>
        <v>0.18181818181818182</v>
      </c>
    </row>
    <row r="34" spans="1:18" ht="12.75">
      <c r="A34" t="s">
        <v>36</v>
      </c>
      <c r="B34" s="8">
        <v>11</v>
      </c>
      <c r="C34" s="8">
        <v>3</v>
      </c>
      <c r="D34" s="8">
        <v>3</v>
      </c>
      <c r="E34" s="8">
        <v>0</v>
      </c>
      <c r="F34" s="9">
        <v>45.333333333333336</v>
      </c>
      <c r="G34" s="8">
        <v>181</v>
      </c>
      <c r="H34" s="8">
        <v>52</v>
      </c>
      <c r="I34" s="8">
        <v>10</v>
      </c>
      <c r="J34" s="8">
        <v>1</v>
      </c>
      <c r="K34" s="8">
        <v>3</v>
      </c>
      <c r="L34" s="8">
        <v>32</v>
      </c>
      <c r="M34" s="8">
        <v>27</v>
      </c>
      <c r="N34" s="8">
        <v>32</v>
      </c>
      <c r="O34" s="8">
        <v>16</v>
      </c>
      <c r="P34" s="8">
        <v>3</v>
      </c>
      <c r="Q34" s="10">
        <f t="shared" si="5"/>
        <v>5.360294117647059</v>
      </c>
      <c r="R34" s="5">
        <f t="shared" si="6"/>
        <v>0.287292817679558</v>
      </c>
    </row>
    <row r="35" spans="1:18" ht="12.75">
      <c r="A35" t="s">
        <v>39</v>
      </c>
      <c r="B35" s="8">
        <v>8</v>
      </c>
      <c r="C35" s="8">
        <v>2</v>
      </c>
      <c r="D35" s="8">
        <v>0</v>
      </c>
      <c r="E35" s="8">
        <v>0</v>
      </c>
      <c r="F35" s="9">
        <v>24</v>
      </c>
      <c r="G35" s="8">
        <v>94</v>
      </c>
      <c r="H35" s="8">
        <v>21</v>
      </c>
      <c r="I35" s="8">
        <v>1</v>
      </c>
      <c r="J35" s="8">
        <v>2</v>
      </c>
      <c r="K35" s="8">
        <v>2</v>
      </c>
      <c r="L35" s="8">
        <v>10</v>
      </c>
      <c r="M35" s="8">
        <v>7</v>
      </c>
      <c r="N35" s="8">
        <v>24</v>
      </c>
      <c r="O35" s="8">
        <v>9</v>
      </c>
      <c r="P35" s="8">
        <v>2</v>
      </c>
      <c r="Q35" s="10">
        <f t="shared" si="5"/>
        <v>2.625</v>
      </c>
      <c r="R35" s="5">
        <f t="shared" si="6"/>
        <v>0.22340425531914893</v>
      </c>
    </row>
    <row r="36" spans="1:18" ht="12.75">
      <c r="A36" t="s">
        <v>43</v>
      </c>
      <c r="B36" s="8">
        <v>9</v>
      </c>
      <c r="C36" s="8">
        <v>1</v>
      </c>
      <c r="D36" s="8">
        <v>0</v>
      </c>
      <c r="E36" s="8">
        <v>0</v>
      </c>
      <c r="F36" s="18">
        <v>24.333333333333332</v>
      </c>
      <c r="G36" s="8">
        <v>89</v>
      </c>
      <c r="H36" s="8">
        <v>23</v>
      </c>
      <c r="I36" s="8">
        <v>1</v>
      </c>
      <c r="J36" s="8">
        <v>1</v>
      </c>
      <c r="K36" s="8">
        <v>1</v>
      </c>
      <c r="L36" s="8">
        <v>10</v>
      </c>
      <c r="M36" s="8">
        <v>9</v>
      </c>
      <c r="N36" s="8">
        <v>27</v>
      </c>
      <c r="O36" s="8">
        <v>12</v>
      </c>
      <c r="P36" s="8">
        <v>4</v>
      </c>
      <c r="Q36" s="10">
        <f t="shared" si="5"/>
        <v>3.3287671232876717</v>
      </c>
      <c r="R36" s="5">
        <f t="shared" si="6"/>
        <v>0.25842696629213485</v>
      </c>
    </row>
    <row r="37" spans="1:18" ht="12.75">
      <c r="A37" t="s">
        <v>33</v>
      </c>
      <c r="B37" s="8">
        <v>2</v>
      </c>
      <c r="C37" s="8">
        <v>0</v>
      </c>
      <c r="D37" s="8">
        <v>1</v>
      </c>
      <c r="E37" s="8">
        <v>0</v>
      </c>
      <c r="F37" s="9">
        <v>6</v>
      </c>
      <c r="G37" s="8">
        <v>31</v>
      </c>
      <c r="H37" s="8">
        <v>10</v>
      </c>
      <c r="I37" s="8">
        <v>2</v>
      </c>
      <c r="J37" s="8">
        <v>0</v>
      </c>
      <c r="K37" s="8">
        <v>0</v>
      </c>
      <c r="L37" s="8">
        <v>13</v>
      </c>
      <c r="M37" s="8">
        <v>4</v>
      </c>
      <c r="N37" s="8">
        <v>3</v>
      </c>
      <c r="O37" s="8">
        <v>6</v>
      </c>
      <c r="P37" s="8">
        <v>4</v>
      </c>
      <c r="Q37" s="10">
        <f t="shared" si="5"/>
        <v>6</v>
      </c>
      <c r="R37" s="5">
        <f t="shared" si="6"/>
        <v>0.3225806451612903</v>
      </c>
    </row>
    <row r="38" spans="1:18" ht="12.75">
      <c r="A38" s="16" t="s">
        <v>40</v>
      </c>
      <c r="B38" s="8">
        <v>6</v>
      </c>
      <c r="C38" s="8">
        <v>0</v>
      </c>
      <c r="D38" s="8">
        <v>0</v>
      </c>
      <c r="E38" s="8">
        <v>0</v>
      </c>
      <c r="F38" s="17">
        <v>9</v>
      </c>
      <c r="G38" s="8">
        <v>34</v>
      </c>
      <c r="H38" s="8">
        <v>11</v>
      </c>
      <c r="I38" s="8">
        <v>3</v>
      </c>
      <c r="J38" s="8">
        <v>0</v>
      </c>
      <c r="K38" s="8">
        <v>0</v>
      </c>
      <c r="L38" s="8">
        <v>6</v>
      </c>
      <c r="M38" s="8">
        <v>6</v>
      </c>
      <c r="N38" s="8">
        <v>6</v>
      </c>
      <c r="O38" s="8">
        <v>3</v>
      </c>
      <c r="P38" s="8">
        <v>2</v>
      </c>
      <c r="Q38" s="10">
        <f t="shared" si="5"/>
        <v>6</v>
      </c>
      <c r="R38" s="5">
        <f t="shared" si="6"/>
        <v>0.3235294117647059</v>
      </c>
    </row>
    <row r="39" spans="1:18" ht="12.75">
      <c r="A39" t="s">
        <v>47</v>
      </c>
      <c r="B39" s="8">
        <v>4</v>
      </c>
      <c r="C39" s="8">
        <v>0</v>
      </c>
      <c r="D39" s="8">
        <v>1</v>
      </c>
      <c r="E39" s="8">
        <v>0</v>
      </c>
      <c r="F39" s="9">
        <v>10.333333333333334</v>
      </c>
      <c r="G39" s="8">
        <v>41</v>
      </c>
      <c r="H39" s="8">
        <v>10</v>
      </c>
      <c r="I39" s="8">
        <v>1</v>
      </c>
      <c r="J39" s="8">
        <v>0</v>
      </c>
      <c r="K39" s="8">
        <v>2</v>
      </c>
      <c r="L39" s="8">
        <v>7</v>
      </c>
      <c r="M39" s="8">
        <v>7</v>
      </c>
      <c r="N39" s="8">
        <v>10</v>
      </c>
      <c r="O39" s="8">
        <v>5</v>
      </c>
      <c r="P39" s="8">
        <v>2</v>
      </c>
      <c r="Q39" s="10">
        <f t="shared" si="5"/>
        <v>6.096774193548387</v>
      </c>
      <c r="R39" s="5">
        <f t="shared" si="6"/>
        <v>0.24390243902439024</v>
      </c>
    </row>
    <row r="40" spans="2:18" ht="15" customHeight="1">
      <c r="B40" s="8"/>
      <c r="C40" s="8"/>
      <c r="D40" s="8"/>
      <c r="E40" s="8"/>
      <c r="F40" s="15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  <c r="R40" s="5"/>
    </row>
    <row r="41" spans="1:18" ht="15" customHeight="1">
      <c r="A41" s="1" t="s">
        <v>19</v>
      </c>
      <c r="B41" s="1"/>
      <c r="C41" s="1">
        <f aca="true" t="shared" si="7" ref="C41:P41">SUM(C30:C39)</f>
        <v>25</v>
      </c>
      <c r="D41" s="1">
        <f t="shared" si="7"/>
        <v>16</v>
      </c>
      <c r="E41" s="1">
        <f t="shared" si="7"/>
        <v>7</v>
      </c>
      <c r="F41" s="13">
        <f t="shared" si="7"/>
        <v>341</v>
      </c>
      <c r="G41" s="1">
        <f t="shared" si="7"/>
        <v>1363</v>
      </c>
      <c r="H41" s="1">
        <f t="shared" si="7"/>
        <v>340</v>
      </c>
      <c r="I41" s="1">
        <f t="shared" si="7"/>
        <v>58</v>
      </c>
      <c r="J41" s="1">
        <f t="shared" si="7"/>
        <v>5</v>
      </c>
      <c r="K41" s="1">
        <f t="shared" si="7"/>
        <v>16</v>
      </c>
      <c r="L41" s="1">
        <f t="shared" si="7"/>
        <v>187</v>
      </c>
      <c r="M41" s="1">
        <f t="shared" si="7"/>
        <v>127</v>
      </c>
      <c r="N41" s="1">
        <f t="shared" si="7"/>
        <v>379</v>
      </c>
      <c r="O41" s="1">
        <f t="shared" si="7"/>
        <v>120</v>
      </c>
      <c r="P41" s="1">
        <f t="shared" si="7"/>
        <v>27</v>
      </c>
      <c r="Q41" s="14">
        <f>M41/F41*9</f>
        <v>3.3519061583577714</v>
      </c>
      <c r="R41" s="7">
        <f>H41/G41</f>
        <v>0.24944974321349964</v>
      </c>
    </row>
    <row r="42" ht="15" customHeight="1">
      <c r="Q42" s="12"/>
    </row>
    <row r="43" ht="15" customHeight="1"/>
    <row r="44" ht="12.75">
      <c r="S44" s="11"/>
    </row>
    <row r="45" ht="12.75">
      <c r="S45" s="11"/>
    </row>
    <row r="46" ht="12.75">
      <c r="S46" s="11"/>
    </row>
    <row r="47" ht="12.75">
      <c r="S47" s="11"/>
    </row>
    <row r="48" ht="12.75">
      <c r="S48" s="11"/>
    </row>
    <row r="49" ht="12.75" customHeight="1">
      <c r="S49" s="11"/>
    </row>
    <row r="50" ht="12.75" customHeight="1">
      <c r="S50" s="11"/>
    </row>
    <row r="51" ht="12.75" customHeight="1">
      <c r="S51" s="11"/>
    </row>
    <row r="52" ht="12.75" customHeight="1">
      <c r="S52" s="11"/>
    </row>
    <row r="53" ht="12.75">
      <c r="S53" s="11"/>
    </row>
    <row r="54" ht="12.75">
      <c r="S54" s="11"/>
    </row>
    <row r="55" spans="1:19" s="1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11"/>
    </row>
    <row r="56" ht="13.5" customHeight="1"/>
  </sheetData>
  <sheetProtection/>
  <printOptions/>
  <pageMargins left="0.75" right="0.75" top="0.54" bottom="0.5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CHRISTENSEN, MICHAEL W</cp:lastModifiedBy>
  <cp:lastPrinted>2011-06-10T22:14:46Z</cp:lastPrinted>
  <dcterms:created xsi:type="dcterms:W3CDTF">2007-09-18T22:56:32Z</dcterms:created>
  <dcterms:modified xsi:type="dcterms:W3CDTF">2018-10-31T17:47:02Z</dcterms:modified>
  <cp:category/>
  <cp:version/>
  <cp:contentType/>
  <cp:contentStatus/>
</cp:coreProperties>
</file>